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收支总表" sheetId="16" r:id="rId1"/>
    <sheet name="附表2" sheetId="14" r:id="rId2"/>
    <sheet name="附表3" sheetId="15" r:id="rId3"/>
  </sheets>
  <definedNames>
    <definedName name="GG">#REF!</definedName>
    <definedName name="_xlnm.Print_Area">#N/A</definedName>
    <definedName name="_xlnm.Print_Titles">#N/A</definedName>
    <definedName name="地区名称">#REF!</definedName>
    <definedName name="_xlnm.Print_Area" localSheetId="0">收支总表!$A$1:$J$29</definedName>
  </definedNames>
  <calcPr calcId="144525"/>
</workbook>
</file>

<file path=xl/sharedStrings.xml><?xml version="1.0" encoding="utf-8"?>
<sst xmlns="http://schemas.openxmlformats.org/spreadsheetml/2006/main" count="115" uniqueCount="89">
  <si>
    <t>附表1</t>
  </si>
  <si>
    <t>深圳市罗湖区2020年一般公共预算第一次预算调整收支总表</t>
  </si>
  <si>
    <t>制表日期：2020年3月6日</t>
  </si>
  <si>
    <t>单位：万元</t>
  </si>
  <si>
    <t>一般公共预算收入</t>
  </si>
  <si>
    <t>一般公共预算支出</t>
  </si>
  <si>
    <t>序号</t>
  </si>
  <si>
    <t>项目</t>
  </si>
  <si>
    <t>年初预算</t>
  </si>
  <si>
    <t>预算调整数</t>
  </si>
  <si>
    <t>比年初预算增减</t>
  </si>
  <si>
    <t>一</t>
  </si>
  <si>
    <t>一般公共预算收入合计</t>
  </si>
  <si>
    <t>一般公共预算支出合计</t>
  </si>
  <si>
    <t>（一）</t>
  </si>
  <si>
    <t>税收收入</t>
  </si>
  <si>
    <t>一般公共服务支出</t>
  </si>
  <si>
    <t xml:space="preserve">    增值税</t>
  </si>
  <si>
    <t>国防支出</t>
  </si>
  <si>
    <t xml:space="preserve">    企业所得税</t>
  </si>
  <si>
    <t>公共安全支出</t>
  </si>
  <si>
    <t xml:space="preserve">    个人所得税</t>
  </si>
  <si>
    <t>教育支出</t>
  </si>
  <si>
    <t xml:space="preserve">    城市维护建设税</t>
  </si>
  <si>
    <t>科学技术支出</t>
  </si>
  <si>
    <t xml:space="preserve">    房产税</t>
  </si>
  <si>
    <t>文化旅游体育与传媒支出</t>
  </si>
  <si>
    <t xml:space="preserve">    印花税</t>
  </si>
  <si>
    <t>社会保障和就业支出</t>
  </si>
  <si>
    <t xml:space="preserve">    城镇土地使用税</t>
  </si>
  <si>
    <t>卫生健康支出</t>
  </si>
  <si>
    <t xml:space="preserve">    土地增值税</t>
  </si>
  <si>
    <t>节能环保支出</t>
  </si>
  <si>
    <t xml:space="preserve">    契税</t>
  </si>
  <si>
    <t>城乡社区支出</t>
  </si>
  <si>
    <t xml:space="preserve">    其他税收</t>
  </si>
  <si>
    <t>农林水支出</t>
  </si>
  <si>
    <t>（二）</t>
  </si>
  <si>
    <t>非税收入</t>
  </si>
  <si>
    <t>交通运输支出</t>
  </si>
  <si>
    <t>二</t>
  </si>
  <si>
    <t>上级补助收入</t>
  </si>
  <si>
    <t>资源勘探信息等支出</t>
  </si>
  <si>
    <t>三</t>
  </si>
  <si>
    <t>调入资金</t>
  </si>
  <si>
    <t>自然资源海洋气象等支出</t>
  </si>
  <si>
    <t>从政府性基金调入一般公共预算</t>
  </si>
  <si>
    <t>住房保障支出</t>
  </si>
  <si>
    <t>从国有资本经营预算调入一般公共预算</t>
  </si>
  <si>
    <t>灾害防治及应急管理支出</t>
  </si>
  <si>
    <t>从其他资金调入一般公共预算</t>
  </si>
  <si>
    <t>预备费</t>
  </si>
  <si>
    <t>四</t>
  </si>
  <si>
    <t>动用预算稳定调节基金</t>
  </si>
  <si>
    <t>其他支出</t>
  </si>
  <si>
    <t>五</t>
  </si>
  <si>
    <t>债务转贷收入</t>
  </si>
  <si>
    <t>债务付息支出</t>
  </si>
  <si>
    <t>六</t>
  </si>
  <si>
    <t>结转结余收入</t>
  </si>
  <si>
    <t>债务发行费用支出</t>
  </si>
  <si>
    <t>补充预算稳定调节基金</t>
  </si>
  <si>
    <t>上解支出</t>
  </si>
  <si>
    <t>财政总收入</t>
  </si>
  <si>
    <t>财政总支出</t>
  </si>
  <si>
    <t>附表2</t>
  </si>
  <si>
    <t>深圳市罗湖区2020年地方政府债务限额调整情况表</t>
  </si>
  <si>
    <t>单位：亿元</t>
  </si>
  <si>
    <t>限额</t>
  </si>
  <si>
    <t>备注</t>
  </si>
  <si>
    <t>2019年地方政府债务限额</t>
  </si>
  <si>
    <t>一般债务限额</t>
  </si>
  <si>
    <t>专项债务限额</t>
  </si>
  <si>
    <t>2020年新增地方政府债务限额</t>
  </si>
  <si>
    <t>其中：2019年12月提前下达政府债务限额</t>
  </si>
  <si>
    <t>2020年地方政府债务限额</t>
  </si>
  <si>
    <t>附表3</t>
  </si>
  <si>
    <t>深圳市罗湖区2020年地方政府新增债务限额资金安排表</t>
  </si>
  <si>
    <t>债券性质</t>
  </si>
  <si>
    <t>项目类型</t>
  </si>
  <si>
    <t>项目名称</t>
  </si>
  <si>
    <t>安排债券规模</t>
  </si>
  <si>
    <t>提前下达（第2批）</t>
  </si>
  <si>
    <t>新增一般债券</t>
  </si>
  <si>
    <t>市政建设</t>
  </si>
  <si>
    <t>罗湖区东湖街道城中村综合治理工程、城中村综合治理（2019年）</t>
  </si>
  <si>
    <t>教育</t>
  </si>
  <si>
    <t>红桂小学拆建工程、罗湖区星园学校新建工程、2019年公办学校校舍修缮工程、布心中学改扩建工程、东湖中学改扩建工程、泰宁小学拆建工程、莲塘地区05-14地块过渡安置学校新建工程、红岭片区10-04地块过渡安置学校新建工程、桂园中学改扩建工程、莲塘地区03-14地块小学新建工程、翠园中学东晓校区改扩建工程、东昌小学二期工程、安芳小学改扩建工程、银湖二小（未来学校）新建工程</t>
  </si>
  <si>
    <t>注：按照财政部要求，本表项目类型按照财政部地方政府债务管理系统中所列基础设施建设领域填报。</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</si>
</sst>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176" formatCode="#,##0_ "/>
    <numFmt numFmtId="43" formatCode="_ * #,##0.00_ ;_ * \-#,##0.00_ ;_ * &quot;-&quot;??_ ;_ @_ "/>
    <numFmt numFmtId="177" formatCode="_-* #,##0.00_-;\-* #,##0.00_-;_-* &quot;-&quot;??_-;_-@_-"/>
    <numFmt numFmtId="178" formatCode="_-* #,##0_-;\-* #,##0_-;_-* &quot;-&quot;_-;_-@_-"/>
    <numFmt numFmtId="179" formatCode="_ * #,##0_ ;_ * \-#,##0_ ;_ * &quot;-&quot;??_ ;_ @_ "/>
    <numFmt numFmtId="180" formatCode="0.00_ "/>
    <numFmt numFmtId="181" formatCode="0_ "/>
  </numFmts>
  <fonts count="35">
    <font>
      <sz val="11"/>
      <color theme="1"/>
      <name val="宋体"/>
      <charset val="134"/>
      <scheme val="minor"/>
    </font>
    <font>
      <sz val="11"/>
      <color theme="1"/>
      <name val="楷体"/>
      <charset val="134"/>
    </font>
    <font>
      <sz val="20"/>
      <color theme="1"/>
      <name val="宋体"/>
      <charset val="134"/>
      <scheme val="minor"/>
    </font>
    <font>
      <b/>
      <sz val="11"/>
      <color theme="1"/>
      <name val="楷体"/>
      <charset val="134"/>
    </font>
    <font>
      <sz val="12"/>
      <color theme="1"/>
      <name val="楷体"/>
      <charset val="134"/>
    </font>
    <font>
      <sz val="12"/>
      <color theme="1"/>
      <name val="宋体"/>
      <charset val="134"/>
      <scheme val="minor"/>
    </font>
    <font>
      <sz val="12"/>
      <name val="楷体_GB2312"/>
      <charset val="134"/>
    </font>
    <font>
      <b/>
      <sz val="12"/>
      <name val="楷体_GB2312"/>
      <charset val="134"/>
    </font>
    <font>
      <sz val="12"/>
      <name val="楷体"/>
      <charset val="134"/>
    </font>
    <font>
      <b/>
      <sz val="20"/>
      <name val="宋体"/>
      <charset val="134"/>
    </font>
    <font>
      <b/>
      <sz val="12"/>
      <name val="楷体"/>
      <charset val="134"/>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9"/>
      <name val="宋体"/>
      <charset val="134"/>
    </font>
    <font>
      <sz val="11"/>
      <color indexed="8"/>
      <name val="宋体"/>
      <charset val="134"/>
    </font>
    <font>
      <sz val="12"/>
      <name val="Times New Roman"/>
      <charset val="0"/>
    </font>
  </fonts>
  <fills count="36">
    <fill>
      <patternFill patternType="none"/>
    </fill>
    <fill>
      <patternFill patternType="gray125"/>
    </fill>
    <fill>
      <patternFill patternType="solid">
        <fgColor theme="3" tint="0.8"/>
        <bgColor indexed="64"/>
      </patternFill>
    </fill>
    <fill>
      <patternFill patternType="solid">
        <fgColor theme="0"/>
        <bgColor indexed="64"/>
      </patternFill>
    </fill>
    <fill>
      <patternFill patternType="solid">
        <fgColor theme="3"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7">
    <xf numFmtId="0" fontId="0" fillId="0" borderId="0">
      <alignment vertical="center"/>
    </xf>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14"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22" borderId="0" applyNumberFormat="0" applyBorder="0" applyAlignment="0" applyProtection="0">
      <alignment vertical="center"/>
    </xf>
    <xf numFmtId="43" fontId="11" fillId="0" borderId="0" applyFont="0" applyFill="0" applyBorder="0" applyAlignment="0" applyProtection="0">
      <alignment vertical="center"/>
    </xf>
    <xf numFmtId="0" fontId="13" fillId="2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7" applyNumberFormat="0" applyFont="0" applyAlignment="0" applyProtection="0">
      <alignment vertical="center"/>
    </xf>
    <xf numFmtId="0" fontId="11" fillId="0" borderId="0"/>
    <xf numFmtId="9" fontId="11" fillId="0" borderId="0" applyFont="0" applyFill="0" applyBorder="0" applyAlignment="0" applyProtection="0"/>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xf numFmtId="0" fontId="22" fillId="0" borderId="0" applyNumberFormat="0" applyFill="0" applyBorder="0" applyAlignment="0" applyProtection="0">
      <alignment vertical="center"/>
    </xf>
    <xf numFmtId="9" fontId="11" fillId="0" borderId="0" applyFont="0" applyFill="0" applyBorder="0" applyAlignment="0" applyProtection="0"/>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1" fillId="0" borderId="0"/>
    <xf numFmtId="0" fontId="13" fillId="28" borderId="0" applyNumberFormat="0" applyBorder="0" applyAlignment="0" applyProtection="0">
      <alignment vertical="center"/>
    </xf>
    <xf numFmtId="0" fontId="16" fillId="0" borderId="9" applyNumberFormat="0" applyFill="0" applyAlignment="0" applyProtection="0">
      <alignment vertical="center"/>
    </xf>
    <xf numFmtId="0" fontId="13" fillId="19" borderId="0" applyNumberFormat="0" applyBorder="0" applyAlignment="0" applyProtection="0">
      <alignment vertical="center"/>
    </xf>
    <xf numFmtId="0" fontId="19" fillId="27" borderId="10" applyNumberFormat="0" applyAlignment="0" applyProtection="0">
      <alignment vertical="center"/>
    </xf>
    <xf numFmtId="0" fontId="26" fillId="27" borderId="8" applyNumberFormat="0" applyAlignment="0" applyProtection="0">
      <alignment vertical="center"/>
    </xf>
    <xf numFmtId="0" fontId="27" fillId="31" borderId="13" applyNumberFormat="0" applyAlignment="0" applyProtection="0">
      <alignment vertical="center"/>
    </xf>
    <xf numFmtId="0" fontId="12" fillId="18" borderId="0" applyNumberFormat="0" applyBorder="0" applyAlignment="0" applyProtection="0">
      <alignment vertical="center"/>
    </xf>
    <xf numFmtId="0" fontId="13" fillId="32" borderId="0" applyNumberFormat="0" applyBorder="0" applyAlignment="0" applyProtection="0">
      <alignment vertical="center"/>
    </xf>
    <xf numFmtId="0" fontId="25" fillId="0" borderId="12" applyNumberFormat="0" applyFill="0" applyAlignment="0" applyProtection="0">
      <alignment vertical="center"/>
    </xf>
    <xf numFmtId="0" fontId="28" fillId="0" borderId="14" applyNumberFormat="0" applyFill="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3" fillId="35" borderId="0" applyNumberFormat="0" applyBorder="0" applyAlignment="0" applyProtection="0">
      <alignment vertical="center"/>
    </xf>
    <xf numFmtId="0" fontId="11" fillId="0" borderId="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3" fillId="12" borderId="0" applyNumberFormat="0" applyBorder="0" applyAlignment="0" applyProtection="0">
      <alignment vertical="center"/>
    </xf>
    <xf numFmtId="0" fontId="0" fillId="0" borderId="0">
      <alignment vertical="center"/>
    </xf>
    <xf numFmtId="0" fontId="13" fillId="26"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13" fillId="14" borderId="0" applyNumberFormat="0" applyBorder="0" applyAlignment="0" applyProtection="0">
      <alignment vertical="center"/>
    </xf>
    <xf numFmtId="0" fontId="31" fillId="0" borderId="0"/>
    <xf numFmtId="0" fontId="11" fillId="0" borderId="0">
      <alignment vertical="center"/>
    </xf>
    <xf numFmtId="0" fontId="12" fillId="25" borderId="0" applyNumberFormat="0" applyBorder="0" applyAlignment="0" applyProtection="0">
      <alignment vertical="center"/>
    </xf>
    <xf numFmtId="0" fontId="13" fillId="6" borderId="0" applyNumberFormat="0" applyBorder="0" applyAlignment="0" applyProtection="0">
      <alignment vertical="center"/>
    </xf>
    <xf numFmtId="0" fontId="13" fillId="10" borderId="0" applyNumberFormat="0" applyBorder="0" applyAlignment="0" applyProtection="0">
      <alignment vertical="center"/>
    </xf>
    <xf numFmtId="0" fontId="11" fillId="0" borderId="0">
      <alignment vertical="center"/>
    </xf>
    <xf numFmtId="0" fontId="12" fillId="13" borderId="0" applyNumberFormat="0" applyBorder="0" applyAlignment="0" applyProtection="0">
      <alignment vertical="center"/>
    </xf>
    <xf numFmtId="0" fontId="13" fillId="16" borderId="0" applyNumberFormat="0" applyBorder="0" applyAlignment="0" applyProtection="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32" fillId="0" borderId="0"/>
    <xf numFmtId="0" fontId="32" fillId="0" borderId="0"/>
    <xf numFmtId="0" fontId="0" fillId="0" borderId="0">
      <alignment vertical="center"/>
    </xf>
    <xf numFmtId="0" fontId="0" fillId="0" borderId="0">
      <alignment vertical="center"/>
    </xf>
    <xf numFmtId="0" fontId="11" fillId="0" borderId="0"/>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41" fontId="11" fillId="0" borderId="0" applyFont="0" applyFill="0" applyBorder="0" applyAlignment="0" applyProtection="0"/>
    <xf numFmtId="43" fontId="11" fillId="0" borderId="0" applyFont="0" applyFill="0" applyBorder="0" applyAlignment="0" applyProtection="0"/>
    <xf numFmtId="178" fontId="31" fillId="0" borderId="0" applyFont="0" applyFill="0" applyBorder="0" applyAlignment="0" applyProtection="0"/>
    <xf numFmtId="177" fontId="31" fillId="0" borderId="0" applyFont="0" applyFill="0" applyBorder="0" applyAlignment="0" applyProtection="0"/>
    <xf numFmtId="43" fontId="11" fillId="0" borderId="0" applyFont="0" applyFill="0" applyBorder="0" applyAlignment="0" applyProtection="0">
      <alignment vertical="center"/>
    </xf>
    <xf numFmtId="43" fontId="33"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0"/>
    <xf numFmtId="0" fontId="34" fillId="0" borderId="0"/>
  </cellStyleXfs>
  <cellXfs count="6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0" borderId="1" xfId="0" applyFont="1" applyBorder="1">
      <alignment vertical="center"/>
    </xf>
    <xf numFmtId="0" fontId="6" fillId="0" borderId="0" xfId="52" applyFont="1" applyAlignment="1">
      <alignment vertical="center"/>
    </xf>
    <xf numFmtId="0" fontId="6" fillId="0" borderId="0" xfId="52" applyFont="1" applyFill="1" applyAlignment="1">
      <alignment vertical="center"/>
    </xf>
    <xf numFmtId="0" fontId="7" fillId="3" borderId="0" xfId="52" applyFont="1" applyFill="1" applyAlignment="1">
      <alignment vertical="center"/>
    </xf>
    <xf numFmtId="0" fontId="6" fillId="0" borderId="0" xfId="52" applyFont="1" applyAlignment="1">
      <alignment horizontal="center" vertical="center"/>
    </xf>
    <xf numFmtId="2" fontId="6" fillId="0" borderId="0" xfId="52" applyNumberFormat="1" applyFont="1" applyAlignment="1">
      <alignment vertical="center"/>
    </xf>
    <xf numFmtId="2" fontId="6" fillId="0" borderId="0" xfId="52" applyNumberFormat="1" applyFont="1" applyAlignment="1">
      <alignment horizontal="center" vertical="center"/>
    </xf>
    <xf numFmtId="0" fontId="8" fillId="0" borderId="0" xfId="52" applyFont="1" applyAlignment="1">
      <alignment vertical="center"/>
    </xf>
    <xf numFmtId="0" fontId="9" fillId="0" borderId="0" xfId="52" applyFont="1" applyAlignment="1">
      <alignment horizontal="center" vertical="center"/>
    </xf>
    <xf numFmtId="0" fontId="8" fillId="0" borderId="0" xfId="52" applyFont="1" applyAlignment="1">
      <alignment horizontal="left" vertical="center"/>
    </xf>
    <xf numFmtId="0" fontId="8" fillId="0" borderId="0" xfId="52" applyFont="1" applyAlignment="1">
      <alignment horizontal="center" vertical="center"/>
    </xf>
    <xf numFmtId="0" fontId="8" fillId="0" borderId="0" xfId="52" applyFont="1" applyAlignment="1">
      <alignment horizontal="right" vertical="center"/>
    </xf>
    <xf numFmtId="0" fontId="10" fillId="0" borderId="1" xfId="52" applyFont="1" applyBorder="1" applyAlignment="1">
      <alignment horizontal="center" vertical="center"/>
    </xf>
    <xf numFmtId="0" fontId="10" fillId="0" borderId="2" xfId="52" applyFont="1" applyBorder="1" applyAlignment="1">
      <alignment horizontal="center" vertical="center"/>
    </xf>
    <xf numFmtId="0" fontId="10" fillId="0" borderId="3" xfId="52" applyFont="1" applyBorder="1" applyAlignment="1">
      <alignment horizontal="center" vertical="center"/>
    </xf>
    <xf numFmtId="0" fontId="8" fillId="0" borderId="1" xfId="52" applyFont="1" applyBorder="1" applyAlignment="1">
      <alignment horizontal="center" vertical="center"/>
    </xf>
    <xf numFmtId="0" fontId="8" fillId="0" borderId="1" xfId="52" applyFont="1" applyBorder="1" applyAlignment="1">
      <alignment horizontal="centerContinuous" vertical="center"/>
    </xf>
    <xf numFmtId="0" fontId="8" fillId="0" borderId="1" xfId="52" applyFont="1" applyBorder="1" applyAlignment="1">
      <alignment horizontal="center" vertical="center" wrapText="1"/>
    </xf>
    <xf numFmtId="0" fontId="8" fillId="0" borderId="5" xfId="52" applyFont="1" applyBorder="1" applyAlignment="1">
      <alignment horizontal="center" vertical="center" wrapText="1"/>
    </xf>
    <xf numFmtId="0" fontId="10" fillId="0" borderId="1" xfId="52" applyFont="1" applyFill="1" applyBorder="1" applyAlignment="1">
      <alignment horizontal="center" vertical="center"/>
    </xf>
    <xf numFmtId="0" fontId="10" fillId="0" borderId="1" xfId="52" applyFont="1" applyFill="1" applyBorder="1" applyAlignment="1">
      <alignment horizontal="left" vertical="center"/>
    </xf>
    <xf numFmtId="179" fontId="10" fillId="0" borderId="1" xfId="8" applyNumberFormat="1" applyFont="1" applyFill="1" applyBorder="1" applyAlignment="1">
      <alignment horizontal="right" vertical="center"/>
    </xf>
    <xf numFmtId="176" fontId="10" fillId="0" borderId="1" xfId="52" applyNumberFormat="1" applyFont="1" applyFill="1" applyBorder="1" applyAlignment="1">
      <alignment horizontal="right" vertical="center"/>
    </xf>
    <xf numFmtId="176" fontId="10" fillId="0" borderId="1" xfId="52" applyNumberFormat="1" applyFont="1" applyFill="1" applyBorder="1" applyAlignment="1">
      <alignment horizontal="center" vertical="center"/>
    </xf>
    <xf numFmtId="180" fontId="10" fillId="0" borderId="1" xfId="52" applyNumberFormat="1" applyFont="1" applyFill="1" applyBorder="1" applyAlignment="1">
      <alignment horizontal="left" vertical="center"/>
    </xf>
    <xf numFmtId="0" fontId="8" fillId="0" borderId="1" xfId="52" applyFont="1" applyFill="1" applyBorder="1" applyAlignment="1">
      <alignment horizontal="center" vertical="center"/>
    </xf>
    <xf numFmtId="0" fontId="8" fillId="0" borderId="1" xfId="52" applyFont="1" applyFill="1" applyBorder="1" applyAlignment="1">
      <alignment horizontal="left" vertical="center" indent="1"/>
    </xf>
    <xf numFmtId="179" fontId="8" fillId="0" borderId="1" xfId="8" applyNumberFormat="1" applyFont="1" applyFill="1" applyBorder="1" applyAlignment="1">
      <alignment horizontal="right" vertical="center"/>
    </xf>
    <xf numFmtId="176" fontId="8" fillId="0" borderId="1" xfId="52" applyNumberFormat="1" applyFont="1" applyFill="1" applyBorder="1" applyAlignment="1">
      <alignment horizontal="right" vertical="center"/>
    </xf>
    <xf numFmtId="180" fontId="8" fillId="0" borderId="1" xfId="52" applyNumberFormat="1" applyFont="1" applyFill="1" applyBorder="1" applyAlignment="1">
      <alignment horizontal="left" vertical="center" indent="1"/>
    </xf>
    <xf numFmtId="0" fontId="10" fillId="3" borderId="1" xfId="52" applyFont="1" applyFill="1" applyBorder="1" applyAlignment="1">
      <alignment horizontal="center" vertical="center"/>
    </xf>
    <xf numFmtId="0" fontId="10" fillId="0" borderId="1" xfId="52" applyFont="1" applyBorder="1" applyAlignment="1">
      <alignment horizontal="left" vertical="center"/>
    </xf>
    <xf numFmtId="179" fontId="10" fillId="3" borderId="1" xfId="8" applyNumberFormat="1" applyFont="1" applyFill="1" applyBorder="1" applyAlignment="1">
      <alignment horizontal="right" vertical="center"/>
    </xf>
    <xf numFmtId="179" fontId="8" fillId="0" borderId="1" xfId="52" applyNumberFormat="1" applyFont="1" applyFill="1" applyBorder="1" applyAlignment="1">
      <alignment horizontal="right" vertical="center"/>
    </xf>
    <xf numFmtId="0" fontId="8" fillId="0" borderId="1" xfId="52" applyFont="1" applyFill="1" applyBorder="1" applyAlignment="1">
      <alignment horizontal="left" vertical="center" wrapText="1" indent="1"/>
    </xf>
    <xf numFmtId="176" fontId="10" fillId="0" borderId="1" xfId="8" applyNumberFormat="1" applyFont="1" applyFill="1" applyBorder="1" applyAlignment="1">
      <alignment horizontal="right" vertical="center"/>
    </xf>
    <xf numFmtId="179" fontId="10" fillId="0" borderId="1" xfId="52" applyNumberFormat="1" applyFont="1" applyFill="1" applyBorder="1" applyAlignment="1">
      <alignment horizontal="right" vertical="center"/>
    </xf>
    <xf numFmtId="0" fontId="8" fillId="0" borderId="1" xfId="52" applyFont="1" applyFill="1" applyBorder="1" applyAlignment="1">
      <alignment vertical="center"/>
    </xf>
    <xf numFmtId="176" fontId="8" fillId="0" borderId="1" xfId="8" applyNumberFormat="1" applyFont="1" applyFill="1" applyBorder="1" applyAlignment="1">
      <alignment horizontal="right" vertical="center"/>
    </xf>
    <xf numFmtId="0" fontId="10" fillId="4" borderId="2" xfId="52" applyFont="1" applyFill="1" applyBorder="1" applyAlignment="1">
      <alignment horizontal="center" vertical="center"/>
    </xf>
    <xf numFmtId="0" fontId="10" fillId="4" borderId="4" xfId="52" applyFont="1" applyFill="1" applyBorder="1" applyAlignment="1">
      <alignment horizontal="center" vertical="center"/>
    </xf>
    <xf numFmtId="179" fontId="10" fillId="4" borderId="1" xfId="8" applyNumberFormat="1" applyFont="1" applyFill="1" applyBorder="1" applyAlignment="1">
      <alignment horizontal="right" vertical="center"/>
    </xf>
    <xf numFmtId="176" fontId="10" fillId="4" borderId="2" xfId="52" applyNumberFormat="1" applyFont="1" applyFill="1" applyBorder="1" applyAlignment="1">
      <alignment horizontal="center" vertical="center"/>
    </xf>
    <xf numFmtId="176" fontId="10" fillId="4" borderId="4" xfId="52" applyNumberFormat="1" applyFont="1" applyFill="1" applyBorder="1" applyAlignment="1">
      <alignment horizontal="center" vertical="center"/>
    </xf>
    <xf numFmtId="0" fontId="6" fillId="0" borderId="6" xfId="52" applyFont="1" applyBorder="1" applyAlignment="1">
      <alignment horizontal="left" vertical="center"/>
    </xf>
    <xf numFmtId="181" fontId="6" fillId="0" borderId="0" xfId="52" applyNumberFormat="1" applyFont="1" applyAlignment="1">
      <alignment vertical="center"/>
    </xf>
    <xf numFmtId="0" fontId="6" fillId="0" borderId="0" xfId="52" applyFont="1" applyAlignment="1">
      <alignment horizontal="right" vertical="center"/>
    </xf>
    <xf numFmtId="0" fontId="10" fillId="0" borderId="4" xfId="52" applyFont="1" applyBorder="1" applyAlignment="1">
      <alignment horizontal="center" vertical="center"/>
    </xf>
    <xf numFmtId="0" fontId="8" fillId="0" borderId="5" xfId="52" applyFont="1" applyBorder="1" applyAlignment="1">
      <alignment horizontal="centerContinuous" vertical="center"/>
    </xf>
    <xf numFmtId="176" fontId="10" fillId="4" borderId="1" xfId="8" applyNumberFormat="1" applyFont="1" applyFill="1" applyBorder="1" applyAlignment="1">
      <alignment horizontal="right" vertical="center"/>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常规 5 2" xfId="20"/>
    <cellStyle name="解释性文本" xfId="21" builtinId="53"/>
    <cellStyle name="百分比 2 2" xfId="22"/>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常规 8 2" xfId="39"/>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_A2" xfId="52"/>
    <cellStyle name="常规 2 2" xfId="53"/>
    <cellStyle name="40% - 强调文字颜色 5" xfId="54" builtinId="47"/>
    <cellStyle name="60% - 强调文字颜色 5" xfId="55" builtinId="48"/>
    <cellStyle name="强调文字颜色 6" xfId="56" builtinId="49"/>
    <cellStyle name="常规 2 3" xfId="57"/>
    <cellStyle name="40% - 强调文字颜色 6" xfId="58" builtinId="51"/>
    <cellStyle name="60% - 强调文字颜色 6" xfId="59" builtinId="52"/>
    <cellStyle name="常规 11" xfId="60"/>
    <cellStyle name="常规 11 2" xfId="61"/>
    <cellStyle name="常规 2" xfId="62"/>
    <cellStyle name="常规 2 7" xfId="63"/>
    <cellStyle name="常规 2 7 2" xfId="64"/>
    <cellStyle name="常规 3" xfId="65"/>
    <cellStyle name="常规 4" xfId="66"/>
    <cellStyle name="常规 4 2" xfId="67"/>
    <cellStyle name="常规 5" xfId="68"/>
    <cellStyle name="常规 5 3" xfId="69"/>
    <cellStyle name="常规 6 2" xfId="70"/>
    <cellStyle name="常规 7" xfId="71"/>
    <cellStyle name="常规 7 2" xfId="72"/>
    <cellStyle name="常规 8" xfId="73"/>
    <cellStyle name="常规 9" xfId="74"/>
    <cellStyle name="常规 9 2" xfId="75"/>
    <cellStyle name="普通_总收入7 (2)" xfId="76"/>
    <cellStyle name="千分位[0]_总收入7 (2)" xfId="77"/>
    <cellStyle name="千分位_总收入7 (2)" xfId="78"/>
    <cellStyle name="千位[0]_A2" xfId="79"/>
    <cellStyle name="千位_A2" xfId="80"/>
    <cellStyle name="千位分隔 2" xfId="81"/>
    <cellStyle name="千位分隔 2 2" xfId="82"/>
    <cellStyle name="千位分隔 3" xfId="83"/>
    <cellStyle name="千位分隔 3 2" xfId="84"/>
    <cellStyle name="常规_2000年收支预算" xfId="85"/>
    <cellStyle name="常规_Book2" xfId="8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view="pageBreakPreview" zoomScale="85" zoomScaleNormal="100" zoomScaleSheetLayoutView="85" workbookViewId="0">
      <selection activeCell="F35" sqref="F35"/>
    </sheetView>
  </sheetViews>
  <sheetFormatPr defaultColWidth="10" defaultRowHeight="20.1" customHeight="1"/>
  <cols>
    <col min="1" max="1" width="5.875" style="23" customWidth="1"/>
    <col min="2" max="2" width="39.4083333333333" style="20" customWidth="1"/>
    <col min="3" max="4" width="13.25" style="20" customWidth="1"/>
    <col min="5" max="5" width="12.5" style="24" customWidth="1"/>
    <col min="6" max="6" width="6.25" style="25" customWidth="1"/>
    <col min="7" max="7" width="29.625" style="20" customWidth="1"/>
    <col min="8" max="9" width="14.125" style="20" customWidth="1"/>
    <col min="10" max="10" width="11.125" style="20" customWidth="1"/>
    <col min="11" max="16384" width="10" style="20"/>
  </cols>
  <sheetData>
    <row r="1" s="20" customFormat="1" ht="15.75" customHeight="1" spans="1:6">
      <c r="A1" s="23"/>
      <c r="B1" s="26" t="s">
        <v>0</v>
      </c>
      <c r="E1" s="24"/>
      <c r="F1" s="25"/>
    </row>
    <row r="2" s="20" customFormat="1" ht="27" customHeight="1" spans="1:10">
      <c r="A2" s="27" t="s">
        <v>1</v>
      </c>
      <c r="B2" s="27"/>
      <c r="C2" s="27"/>
      <c r="D2" s="27"/>
      <c r="E2" s="27"/>
      <c r="F2" s="27"/>
      <c r="G2" s="27"/>
      <c r="H2" s="27"/>
      <c r="I2" s="27"/>
      <c r="J2" s="27"/>
    </row>
    <row r="3" s="20" customFormat="1" ht="17.25" customHeight="1" spans="1:12">
      <c r="A3" s="28" t="s">
        <v>2</v>
      </c>
      <c r="B3" s="28"/>
      <c r="C3" s="26"/>
      <c r="D3" s="26"/>
      <c r="E3" s="26"/>
      <c r="F3" s="29"/>
      <c r="G3" s="30"/>
      <c r="H3" s="26"/>
      <c r="I3" s="26"/>
      <c r="J3" s="30" t="s">
        <v>3</v>
      </c>
      <c r="L3" s="65"/>
    </row>
    <row r="4" s="20" customFormat="1" ht="25.5" customHeight="1" spans="1:10">
      <c r="A4" s="31" t="s">
        <v>4</v>
      </c>
      <c r="B4" s="31"/>
      <c r="C4" s="31"/>
      <c r="D4" s="31"/>
      <c r="E4" s="31"/>
      <c r="F4" s="32" t="s">
        <v>5</v>
      </c>
      <c r="G4" s="33"/>
      <c r="H4" s="33"/>
      <c r="I4" s="33"/>
      <c r="J4" s="66"/>
    </row>
    <row r="5" s="20" customFormat="1" ht="34.5" customHeight="1" spans="1:10">
      <c r="A5" s="34" t="s">
        <v>6</v>
      </c>
      <c r="B5" s="34" t="s">
        <v>7</v>
      </c>
      <c r="C5" s="35" t="s">
        <v>8</v>
      </c>
      <c r="D5" s="35" t="s">
        <v>9</v>
      </c>
      <c r="E5" s="36" t="s">
        <v>10</v>
      </c>
      <c r="F5" s="37" t="s">
        <v>6</v>
      </c>
      <c r="G5" s="36" t="s">
        <v>7</v>
      </c>
      <c r="H5" s="34" t="s">
        <v>8</v>
      </c>
      <c r="I5" s="67" t="s">
        <v>9</v>
      </c>
      <c r="J5" s="37" t="s">
        <v>10</v>
      </c>
    </row>
    <row r="6" s="21" customFormat="1" ht="20" customHeight="1" spans="1:10">
      <c r="A6" s="38" t="s">
        <v>11</v>
      </c>
      <c r="B6" s="39" t="s">
        <v>12</v>
      </c>
      <c r="C6" s="40">
        <f>C7+C18</f>
        <v>1354500</v>
      </c>
      <c r="D6" s="40">
        <f>D7+D18</f>
        <v>1354500</v>
      </c>
      <c r="E6" s="41">
        <f t="shared" ref="E6:E19" si="0">D6-C6</f>
        <v>0</v>
      </c>
      <c r="F6" s="42" t="s">
        <v>11</v>
      </c>
      <c r="G6" s="43" t="s">
        <v>13</v>
      </c>
      <c r="H6" s="40">
        <f>SUM(H7:H26)</f>
        <v>1750415.574123</v>
      </c>
      <c r="I6" s="40">
        <f>SUM(I7:I26)</f>
        <v>1790459.574123</v>
      </c>
      <c r="J6" s="41">
        <f t="shared" ref="J6:J24" si="1">I6-H6</f>
        <v>40044</v>
      </c>
    </row>
    <row r="7" s="21" customFormat="1" customHeight="1" spans="1:10">
      <c r="A7" s="44" t="s">
        <v>14</v>
      </c>
      <c r="B7" s="45" t="s">
        <v>15</v>
      </c>
      <c r="C7" s="46">
        <f>SUM(C8:C17)</f>
        <v>886000</v>
      </c>
      <c r="D7" s="46">
        <f>SUM(D8:D17)</f>
        <v>886000</v>
      </c>
      <c r="E7" s="47">
        <f t="shared" si="0"/>
        <v>0</v>
      </c>
      <c r="F7" s="44">
        <v>1</v>
      </c>
      <c r="G7" s="48" t="s">
        <v>16</v>
      </c>
      <c r="H7" s="46">
        <v>265033.444189</v>
      </c>
      <c r="I7" s="46">
        <v>265033.444189</v>
      </c>
      <c r="J7" s="47">
        <f t="shared" si="1"/>
        <v>0</v>
      </c>
    </row>
    <row r="8" s="21" customFormat="1" customHeight="1" spans="1:10">
      <c r="A8" s="44">
        <v>1</v>
      </c>
      <c r="B8" s="45" t="s">
        <v>17</v>
      </c>
      <c r="C8" s="46">
        <v>321800</v>
      </c>
      <c r="D8" s="46">
        <v>321800</v>
      </c>
      <c r="E8" s="47">
        <f t="shared" si="0"/>
        <v>0</v>
      </c>
      <c r="F8" s="44">
        <v>2</v>
      </c>
      <c r="G8" s="48" t="s">
        <v>18</v>
      </c>
      <c r="H8" s="46">
        <v>1185.39</v>
      </c>
      <c r="I8" s="46">
        <v>1185.39</v>
      </c>
      <c r="J8" s="47">
        <f t="shared" si="1"/>
        <v>0</v>
      </c>
    </row>
    <row r="9" s="21" customFormat="1" ht="19.5" customHeight="1" spans="1:10">
      <c r="A9" s="44">
        <v>2</v>
      </c>
      <c r="B9" s="45" t="s">
        <v>19</v>
      </c>
      <c r="C9" s="46">
        <v>175200</v>
      </c>
      <c r="D9" s="46">
        <v>175200</v>
      </c>
      <c r="E9" s="47">
        <f t="shared" si="0"/>
        <v>0</v>
      </c>
      <c r="F9" s="44">
        <v>3</v>
      </c>
      <c r="G9" s="48" t="s">
        <v>20</v>
      </c>
      <c r="H9" s="46">
        <v>173971.453289</v>
      </c>
      <c r="I9" s="46">
        <v>173971.453289</v>
      </c>
      <c r="J9" s="47">
        <f t="shared" si="1"/>
        <v>0</v>
      </c>
    </row>
    <row r="10" s="21" customFormat="1" customHeight="1" spans="1:10">
      <c r="A10" s="44">
        <v>3</v>
      </c>
      <c r="B10" s="45" t="s">
        <v>21</v>
      </c>
      <c r="C10" s="46">
        <v>80700</v>
      </c>
      <c r="D10" s="46">
        <v>80700</v>
      </c>
      <c r="E10" s="47">
        <f t="shared" si="0"/>
        <v>0</v>
      </c>
      <c r="F10" s="44">
        <v>4</v>
      </c>
      <c r="G10" s="48" t="s">
        <v>22</v>
      </c>
      <c r="H10" s="46">
        <v>447086.037528</v>
      </c>
      <c r="I10" s="46">
        <f>447086.037528</f>
        <v>447086.037528</v>
      </c>
      <c r="J10" s="47">
        <f t="shared" si="1"/>
        <v>0</v>
      </c>
    </row>
    <row r="11" s="21" customFormat="1" customHeight="1" spans="1:10">
      <c r="A11" s="44">
        <v>4</v>
      </c>
      <c r="B11" s="45" t="s">
        <v>23</v>
      </c>
      <c r="C11" s="46">
        <v>150200</v>
      </c>
      <c r="D11" s="46">
        <v>150200</v>
      </c>
      <c r="E11" s="47">
        <f t="shared" si="0"/>
        <v>0</v>
      </c>
      <c r="F11" s="44">
        <v>5</v>
      </c>
      <c r="G11" s="48" t="s">
        <v>24</v>
      </c>
      <c r="H11" s="46">
        <v>34978.615714</v>
      </c>
      <c r="I11" s="46">
        <v>34978.615714</v>
      </c>
      <c r="J11" s="47">
        <f t="shared" si="1"/>
        <v>0</v>
      </c>
    </row>
    <row r="12" s="21" customFormat="1" customHeight="1" spans="1:10">
      <c r="A12" s="44">
        <v>5</v>
      </c>
      <c r="B12" s="45" t="s">
        <v>25</v>
      </c>
      <c r="C12" s="46">
        <v>11000</v>
      </c>
      <c r="D12" s="46">
        <v>11000</v>
      </c>
      <c r="E12" s="47">
        <f t="shared" si="0"/>
        <v>0</v>
      </c>
      <c r="F12" s="44">
        <v>6</v>
      </c>
      <c r="G12" s="48" t="s">
        <v>26</v>
      </c>
      <c r="H12" s="46">
        <v>26189.279634</v>
      </c>
      <c r="I12" s="46">
        <v>26189.279634</v>
      </c>
      <c r="J12" s="47">
        <f t="shared" si="1"/>
        <v>0</v>
      </c>
    </row>
    <row r="13" s="21" customFormat="1" customHeight="1" spans="1:10">
      <c r="A13" s="44">
        <v>6</v>
      </c>
      <c r="B13" s="45" t="s">
        <v>27</v>
      </c>
      <c r="C13" s="46">
        <v>32100</v>
      </c>
      <c r="D13" s="46">
        <v>32100</v>
      </c>
      <c r="E13" s="47">
        <f t="shared" si="0"/>
        <v>0</v>
      </c>
      <c r="F13" s="44">
        <v>7</v>
      </c>
      <c r="G13" s="48" t="s">
        <v>28</v>
      </c>
      <c r="H13" s="46">
        <v>176598.080138</v>
      </c>
      <c r="I13" s="46">
        <v>176598.080138</v>
      </c>
      <c r="J13" s="47">
        <f t="shared" si="1"/>
        <v>0</v>
      </c>
    </row>
    <row r="14" s="21" customFormat="1" customHeight="1" spans="1:10">
      <c r="A14" s="44">
        <v>7</v>
      </c>
      <c r="B14" s="45" t="s">
        <v>29</v>
      </c>
      <c r="C14" s="46">
        <v>1200</v>
      </c>
      <c r="D14" s="46">
        <v>1200</v>
      </c>
      <c r="E14" s="47">
        <f t="shared" si="0"/>
        <v>0</v>
      </c>
      <c r="F14" s="44">
        <v>8</v>
      </c>
      <c r="G14" s="48" t="s">
        <v>30</v>
      </c>
      <c r="H14" s="46">
        <v>150490.404762</v>
      </c>
      <c r="I14" s="46">
        <v>150490.404762</v>
      </c>
      <c r="J14" s="47">
        <f t="shared" si="1"/>
        <v>0</v>
      </c>
    </row>
    <row r="15" s="21" customFormat="1" customHeight="1" spans="1:10">
      <c r="A15" s="44">
        <v>8</v>
      </c>
      <c r="B15" s="45" t="s">
        <v>31</v>
      </c>
      <c r="C15" s="46">
        <v>67300</v>
      </c>
      <c r="D15" s="46">
        <v>67300</v>
      </c>
      <c r="E15" s="47">
        <f t="shared" si="0"/>
        <v>0</v>
      </c>
      <c r="F15" s="44">
        <v>9</v>
      </c>
      <c r="G15" s="48" t="s">
        <v>32</v>
      </c>
      <c r="H15" s="46">
        <v>8361.731777</v>
      </c>
      <c r="I15" s="46">
        <v>8361.731777</v>
      </c>
      <c r="J15" s="47">
        <f t="shared" si="1"/>
        <v>0</v>
      </c>
    </row>
    <row r="16" s="21" customFormat="1" customHeight="1" spans="1:10">
      <c r="A16" s="44">
        <v>9</v>
      </c>
      <c r="B16" s="45" t="s">
        <v>33</v>
      </c>
      <c r="C16" s="46">
        <v>46500</v>
      </c>
      <c r="D16" s="46">
        <v>46500</v>
      </c>
      <c r="E16" s="47">
        <f t="shared" si="0"/>
        <v>0</v>
      </c>
      <c r="F16" s="44">
        <v>10</v>
      </c>
      <c r="G16" s="48" t="s">
        <v>34</v>
      </c>
      <c r="H16" s="46">
        <v>245844.56835</v>
      </c>
      <c r="I16" s="46">
        <f>245844.56835+40000</f>
        <v>285844.56835</v>
      </c>
      <c r="J16" s="47">
        <f t="shared" si="1"/>
        <v>40000</v>
      </c>
    </row>
    <row r="17" s="21" customFormat="1" customHeight="1" spans="1:10">
      <c r="A17" s="44">
        <v>10</v>
      </c>
      <c r="B17" s="45" t="s">
        <v>35</v>
      </c>
      <c r="C17" s="47">
        <v>0</v>
      </c>
      <c r="D17" s="47">
        <v>0</v>
      </c>
      <c r="E17" s="47">
        <f t="shared" si="0"/>
        <v>0</v>
      </c>
      <c r="F17" s="44">
        <v>11</v>
      </c>
      <c r="G17" s="48" t="s">
        <v>36</v>
      </c>
      <c r="H17" s="46">
        <v>48522.510002</v>
      </c>
      <c r="I17" s="46">
        <v>48522.510002</v>
      </c>
      <c r="J17" s="47">
        <f t="shared" si="1"/>
        <v>0</v>
      </c>
    </row>
    <row r="18" s="21" customFormat="1" customHeight="1" spans="1:10">
      <c r="A18" s="44" t="s">
        <v>37</v>
      </c>
      <c r="B18" s="45" t="s">
        <v>38</v>
      </c>
      <c r="C18" s="46">
        <v>468500</v>
      </c>
      <c r="D18" s="46">
        <v>468500</v>
      </c>
      <c r="E18" s="47">
        <f t="shared" si="0"/>
        <v>0</v>
      </c>
      <c r="F18" s="44">
        <v>12</v>
      </c>
      <c r="G18" s="48" t="s">
        <v>39</v>
      </c>
      <c r="H18" s="46">
        <v>4481.8312</v>
      </c>
      <c r="I18" s="46">
        <v>4481.8312</v>
      </c>
      <c r="J18" s="47">
        <f t="shared" si="1"/>
        <v>0</v>
      </c>
    </row>
    <row r="19" s="21" customFormat="1" ht="21.75" customHeight="1" spans="1:10">
      <c r="A19" s="38" t="s">
        <v>40</v>
      </c>
      <c r="B19" s="39" t="s">
        <v>41</v>
      </c>
      <c r="C19" s="40">
        <v>219636</v>
      </c>
      <c r="D19" s="40">
        <v>219636</v>
      </c>
      <c r="E19" s="41">
        <f t="shared" si="0"/>
        <v>0</v>
      </c>
      <c r="F19" s="44">
        <v>13</v>
      </c>
      <c r="G19" s="48" t="s">
        <v>42</v>
      </c>
      <c r="H19" s="46">
        <v>4162.388904</v>
      </c>
      <c r="I19" s="46">
        <v>4162.388904</v>
      </c>
      <c r="J19" s="47">
        <f t="shared" si="1"/>
        <v>0</v>
      </c>
    </row>
    <row r="20" s="21" customFormat="1" ht="20" customHeight="1" spans="1:10">
      <c r="A20" s="49" t="s">
        <v>43</v>
      </c>
      <c r="B20" s="50" t="s">
        <v>44</v>
      </c>
      <c r="C20" s="51">
        <f>SUM(C21:C23)</f>
        <v>77429.3860000001</v>
      </c>
      <c r="D20" s="51">
        <f>SUM(D21:D23)</f>
        <v>77429.3860000001</v>
      </c>
      <c r="E20" s="41">
        <f>SUM(E21:E23)</f>
        <v>0</v>
      </c>
      <c r="F20" s="44">
        <v>14</v>
      </c>
      <c r="G20" s="48" t="s">
        <v>45</v>
      </c>
      <c r="H20" s="46">
        <v>5945.97</v>
      </c>
      <c r="I20" s="46">
        <v>5945.97</v>
      </c>
      <c r="J20" s="47">
        <f t="shared" si="1"/>
        <v>0</v>
      </c>
    </row>
    <row r="21" s="21" customFormat="1" ht="20" customHeight="1" spans="1:10">
      <c r="A21" s="44">
        <v>1</v>
      </c>
      <c r="B21" s="45" t="s">
        <v>46</v>
      </c>
      <c r="C21" s="46">
        <v>77314.3860000001</v>
      </c>
      <c r="D21" s="46">
        <v>77314.3860000001</v>
      </c>
      <c r="E21" s="47">
        <f t="shared" ref="E21:E24" si="2">D21-C21</f>
        <v>0</v>
      </c>
      <c r="F21" s="44">
        <v>15</v>
      </c>
      <c r="G21" s="48" t="s">
        <v>47</v>
      </c>
      <c r="H21" s="46">
        <v>80155.520569</v>
      </c>
      <c r="I21" s="46">
        <f>80155.520569</f>
        <v>80155.520569</v>
      </c>
      <c r="J21" s="47">
        <f t="shared" si="1"/>
        <v>0</v>
      </c>
    </row>
    <row r="22" s="21" customFormat="1" ht="20" customHeight="1" spans="1:10">
      <c r="A22" s="44">
        <v>2</v>
      </c>
      <c r="B22" s="45" t="s">
        <v>48</v>
      </c>
      <c r="C22" s="52">
        <v>115</v>
      </c>
      <c r="D22" s="52">
        <v>115</v>
      </c>
      <c r="E22" s="47">
        <f t="shared" si="2"/>
        <v>0</v>
      </c>
      <c r="F22" s="44">
        <v>16</v>
      </c>
      <c r="G22" s="48" t="s">
        <v>49</v>
      </c>
      <c r="H22" s="46">
        <v>21615.745417</v>
      </c>
      <c r="I22" s="46">
        <v>21615.745417</v>
      </c>
      <c r="J22" s="47">
        <f t="shared" si="1"/>
        <v>0</v>
      </c>
    </row>
    <row r="23" s="21" customFormat="1" ht="20" customHeight="1" spans="1:10">
      <c r="A23" s="44">
        <v>3</v>
      </c>
      <c r="B23" s="53" t="s">
        <v>50</v>
      </c>
      <c r="C23" s="47">
        <v>0</v>
      </c>
      <c r="D23" s="47">
        <v>0</v>
      </c>
      <c r="E23" s="47">
        <f t="shared" si="2"/>
        <v>0</v>
      </c>
      <c r="F23" s="44">
        <v>17</v>
      </c>
      <c r="G23" s="48" t="s">
        <v>51</v>
      </c>
      <c r="H23" s="46">
        <v>20000</v>
      </c>
      <c r="I23" s="46">
        <v>20000</v>
      </c>
      <c r="J23" s="47">
        <f t="shared" si="1"/>
        <v>0</v>
      </c>
    </row>
    <row r="24" s="21" customFormat="1" ht="20" customHeight="1" spans="1:10">
      <c r="A24" s="38" t="s">
        <v>52</v>
      </c>
      <c r="B24" s="50" t="s">
        <v>53</v>
      </c>
      <c r="C24" s="40">
        <v>260000</v>
      </c>
      <c r="D24" s="40">
        <v>260044</v>
      </c>
      <c r="E24" s="40">
        <f t="shared" si="2"/>
        <v>44</v>
      </c>
      <c r="F24" s="44">
        <v>18</v>
      </c>
      <c r="G24" s="48" t="s">
        <v>54</v>
      </c>
      <c r="H24" s="46">
        <v>35124.60265</v>
      </c>
      <c r="I24" s="46">
        <v>35124.60265</v>
      </c>
      <c r="J24" s="47">
        <f t="shared" si="1"/>
        <v>0</v>
      </c>
    </row>
    <row r="25" s="21" customFormat="1" ht="20" customHeight="1" spans="1:10">
      <c r="A25" s="38" t="s">
        <v>55</v>
      </c>
      <c r="B25" s="50" t="s">
        <v>56</v>
      </c>
      <c r="C25" s="54">
        <v>0</v>
      </c>
      <c r="D25" s="40">
        <v>40000</v>
      </c>
      <c r="E25" s="40">
        <v>40000</v>
      </c>
      <c r="F25" s="44">
        <v>19</v>
      </c>
      <c r="G25" s="48" t="s">
        <v>57</v>
      </c>
      <c r="H25" s="46">
        <v>668</v>
      </c>
      <c r="I25" s="46">
        <v>668</v>
      </c>
      <c r="J25" s="47"/>
    </row>
    <row r="26" s="21" customFormat="1" ht="22.5" customHeight="1" spans="1:10">
      <c r="A26" s="49" t="s">
        <v>58</v>
      </c>
      <c r="B26" s="50" t="s">
        <v>59</v>
      </c>
      <c r="C26" s="55">
        <v>9403.188123</v>
      </c>
      <c r="D26" s="40">
        <v>9403.188123</v>
      </c>
      <c r="E26" s="54">
        <v>0</v>
      </c>
      <c r="F26" s="44">
        <v>20</v>
      </c>
      <c r="G26" s="48" t="s">
        <v>60</v>
      </c>
      <c r="H26" s="47">
        <v>0</v>
      </c>
      <c r="I26" s="46">
        <v>44</v>
      </c>
      <c r="J26" s="47">
        <f t="shared" ref="J26:J28" si="3">I26-H26</f>
        <v>44</v>
      </c>
    </row>
    <row r="27" s="21" customFormat="1" ht="22.5" customHeight="1" spans="1:10">
      <c r="A27" s="44"/>
      <c r="B27" s="56"/>
      <c r="C27" s="52"/>
      <c r="D27" s="46"/>
      <c r="E27" s="57"/>
      <c r="F27" s="38" t="s">
        <v>40</v>
      </c>
      <c r="G27" s="39" t="s">
        <v>61</v>
      </c>
      <c r="H27" s="41">
        <v>0</v>
      </c>
      <c r="I27" s="40">
        <v>0</v>
      </c>
      <c r="J27" s="54">
        <f t="shared" si="3"/>
        <v>0</v>
      </c>
    </row>
    <row r="28" s="21" customFormat="1" customHeight="1" spans="1:10">
      <c r="A28" s="49"/>
      <c r="B28" s="50"/>
      <c r="C28" s="51"/>
      <c r="D28" s="51"/>
      <c r="E28" s="41"/>
      <c r="F28" s="42" t="s">
        <v>43</v>
      </c>
      <c r="G28" s="39" t="s">
        <v>62</v>
      </c>
      <c r="H28" s="40">
        <v>170553</v>
      </c>
      <c r="I28" s="40">
        <v>170553</v>
      </c>
      <c r="J28" s="41">
        <f t="shared" si="3"/>
        <v>0</v>
      </c>
    </row>
    <row r="29" s="22" customFormat="1" ht="21.75" customHeight="1" spans="1:10">
      <c r="A29" s="58" t="s">
        <v>63</v>
      </c>
      <c r="B29" s="59"/>
      <c r="C29" s="60">
        <f>C6+C19+C20+C24+C25+C26+C28</f>
        <v>1920968.574123</v>
      </c>
      <c r="D29" s="60">
        <f>D6+D19+D20+D24+D25+D26+D28</f>
        <v>1961012.574123</v>
      </c>
      <c r="E29" s="60">
        <f>E6+E19+E20+E24+E25+E26+E28</f>
        <v>40044</v>
      </c>
      <c r="F29" s="61" t="s">
        <v>64</v>
      </c>
      <c r="G29" s="62"/>
      <c r="H29" s="60">
        <f>H6+H28</f>
        <v>1920968.574123</v>
      </c>
      <c r="I29" s="60">
        <f>I6+I28+I27</f>
        <v>1961012.574123</v>
      </c>
      <c r="J29" s="68">
        <f>J6+J28+J27</f>
        <v>40044</v>
      </c>
    </row>
    <row r="30" s="20" customFormat="1" customHeight="1" spans="1:10">
      <c r="A30" s="63"/>
      <c r="B30" s="63"/>
      <c r="C30" s="63"/>
      <c r="D30" s="63"/>
      <c r="E30" s="63"/>
      <c r="F30" s="63"/>
      <c r="G30" s="63"/>
      <c r="H30" s="63"/>
      <c r="I30" s="63"/>
      <c r="J30" s="63"/>
    </row>
    <row r="31" s="20" customFormat="1" customHeight="1" spans="1:9">
      <c r="A31" s="23"/>
      <c r="E31" s="24"/>
      <c r="F31" s="25"/>
      <c r="H31" s="64">
        <f>H29-C29</f>
        <v>0</v>
      </c>
      <c r="I31" s="20">
        <f>I29-D29</f>
        <v>0</v>
      </c>
    </row>
  </sheetData>
  <mergeCells count="7">
    <mergeCell ref="A2:J2"/>
    <mergeCell ref="A3:B3"/>
    <mergeCell ref="A4:E4"/>
    <mergeCell ref="F4:J4"/>
    <mergeCell ref="A29:B29"/>
    <mergeCell ref="F29:G29"/>
    <mergeCell ref="A30:J30"/>
  </mergeCells>
  <pageMargins left="0.751388888888889" right="0.751388888888889" top="0.432638888888889" bottom="0.826388888888889" header="0.354166666666667" footer="0.393055555555556"/>
  <pageSetup paperSize="9" scale="82"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2" sqref="A2:D2"/>
    </sheetView>
  </sheetViews>
  <sheetFormatPr defaultColWidth="9" defaultRowHeight="13.5" outlineLevelCol="3"/>
  <cols>
    <col min="1" max="1" width="9.375" style="12" customWidth="1"/>
    <col min="2" max="2" width="46.75" customWidth="1"/>
    <col min="3" max="3" width="15.25" style="12" customWidth="1"/>
    <col min="4" max="4" width="15.875" style="12" customWidth="1"/>
  </cols>
  <sheetData>
    <row r="1" ht="27" customHeight="1" spans="1:4">
      <c r="A1" s="13" t="s">
        <v>65</v>
      </c>
      <c r="B1" s="14"/>
      <c r="C1" s="15"/>
      <c r="D1" s="15"/>
    </row>
    <row r="2" ht="36" customHeight="1" spans="1:4">
      <c r="A2" s="2" t="s">
        <v>66</v>
      </c>
      <c r="B2" s="2"/>
      <c r="C2" s="2"/>
      <c r="D2" s="2"/>
    </row>
    <row r="3" s="1" customFormat="1" ht="21" customHeight="1" spans="1:4">
      <c r="A3" s="13"/>
      <c r="B3" s="13"/>
      <c r="C3" s="13"/>
      <c r="D3" s="13" t="s">
        <v>67</v>
      </c>
    </row>
    <row r="4" s="3" customFormat="1" ht="35" customHeight="1" spans="1:4">
      <c r="A4" s="16" t="s">
        <v>6</v>
      </c>
      <c r="B4" s="16" t="s">
        <v>7</v>
      </c>
      <c r="C4" s="16" t="s">
        <v>68</v>
      </c>
      <c r="D4" s="16" t="s">
        <v>69</v>
      </c>
    </row>
    <row r="5" s="1" customFormat="1" ht="35" customHeight="1" spans="1:4">
      <c r="A5" s="17" t="s">
        <v>11</v>
      </c>
      <c r="B5" s="18" t="s">
        <v>70</v>
      </c>
      <c r="C5" s="17">
        <f>C6+C7</f>
        <v>10</v>
      </c>
      <c r="D5" s="17"/>
    </row>
    <row r="6" s="1" customFormat="1" ht="35" customHeight="1" spans="1:4">
      <c r="A6" s="16" t="s">
        <v>14</v>
      </c>
      <c r="B6" s="19" t="s">
        <v>71</v>
      </c>
      <c r="C6" s="16">
        <v>2</v>
      </c>
      <c r="D6" s="16"/>
    </row>
    <row r="7" s="1" customFormat="1" ht="35" customHeight="1" spans="1:4">
      <c r="A7" s="16" t="s">
        <v>37</v>
      </c>
      <c r="B7" s="19" t="s">
        <v>72</v>
      </c>
      <c r="C7" s="16">
        <v>8</v>
      </c>
      <c r="D7" s="16"/>
    </row>
    <row r="8" s="1" customFormat="1" ht="35" customHeight="1" spans="1:4">
      <c r="A8" s="17" t="s">
        <v>40</v>
      </c>
      <c r="B8" s="18" t="s">
        <v>73</v>
      </c>
      <c r="C8" s="17">
        <f>C9+C10</f>
        <v>6.7</v>
      </c>
      <c r="D8" s="17"/>
    </row>
    <row r="9" s="1" customFormat="1" ht="35" customHeight="1" spans="1:4">
      <c r="A9" s="16" t="s">
        <v>14</v>
      </c>
      <c r="B9" s="19" t="s">
        <v>71</v>
      </c>
      <c r="C9" s="16">
        <v>4</v>
      </c>
      <c r="D9" s="16"/>
    </row>
    <row r="10" s="1" customFormat="1" ht="35" customHeight="1" spans="1:4">
      <c r="A10" s="16" t="s">
        <v>37</v>
      </c>
      <c r="B10" s="19" t="s">
        <v>72</v>
      </c>
      <c r="C10" s="16">
        <v>2.7</v>
      </c>
      <c r="D10" s="16"/>
    </row>
    <row r="11" s="1" customFormat="1" ht="35" customHeight="1" spans="1:4">
      <c r="A11" s="16"/>
      <c r="B11" s="19" t="s">
        <v>74</v>
      </c>
      <c r="C11" s="16">
        <v>2.7</v>
      </c>
      <c r="D11" s="16"/>
    </row>
    <row r="12" s="1" customFormat="1" ht="35" customHeight="1" spans="1:4">
      <c r="A12" s="17" t="s">
        <v>43</v>
      </c>
      <c r="B12" s="18" t="s">
        <v>75</v>
      </c>
      <c r="C12" s="17">
        <f>C13+C14</f>
        <v>16.7</v>
      </c>
      <c r="D12" s="17"/>
    </row>
    <row r="13" s="1" customFormat="1" ht="35" customHeight="1" spans="1:4">
      <c r="A13" s="16" t="s">
        <v>14</v>
      </c>
      <c r="B13" s="19" t="s">
        <v>71</v>
      </c>
      <c r="C13" s="16">
        <f>C6+C9</f>
        <v>6</v>
      </c>
      <c r="D13" s="16"/>
    </row>
    <row r="14" s="1" customFormat="1" ht="35" customHeight="1" spans="1:4">
      <c r="A14" s="16" t="s">
        <v>37</v>
      </c>
      <c r="B14" s="19" t="s">
        <v>72</v>
      </c>
      <c r="C14" s="16">
        <f>C7+C10</f>
        <v>10.7</v>
      </c>
      <c r="D14" s="16"/>
    </row>
  </sheetData>
  <mergeCells count="1">
    <mergeCell ref="A2:D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G7" sqref="G7"/>
    </sheetView>
  </sheetViews>
  <sheetFormatPr defaultColWidth="9" defaultRowHeight="13.5" outlineLevelRow="7" outlineLevelCol="4"/>
  <cols>
    <col min="1" max="1" width="9.625" customWidth="1"/>
    <col min="2" max="2" width="22.875" customWidth="1"/>
    <col min="3" max="3" width="15.625" customWidth="1"/>
    <col min="4" max="4" width="47.4083333333333" customWidth="1"/>
    <col min="5" max="5" width="18.3166666666667" customWidth="1"/>
  </cols>
  <sheetData>
    <row r="1" spans="1:1">
      <c r="A1" s="1" t="s">
        <v>76</v>
      </c>
    </row>
    <row r="2" ht="35" customHeight="1" spans="1:5">
      <c r="A2" s="2" t="s">
        <v>77</v>
      </c>
      <c r="B2" s="2"/>
      <c r="C2" s="2"/>
      <c r="D2" s="2"/>
      <c r="E2" s="2"/>
    </row>
    <row r="3" ht="19" customHeight="1" spans="5:5">
      <c r="E3" s="3" t="s">
        <v>67</v>
      </c>
    </row>
    <row r="4" ht="31" customHeight="1" spans="1:5">
      <c r="A4" s="4" t="s">
        <v>6</v>
      </c>
      <c r="B4" s="4" t="s">
        <v>78</v>
      </c>
      <c r="C4" s="4" t="s">
        <v>79</v>
      </c>
      <c r="D4" s="4" t="s">
        <v>80</v>
      </c>
      <c r="E4" s="4" t="s">
        <v>81</v>
      </c>
    </row>
    <row r="5" ht="30" customHeight="1" spans="1:5">
      <c r="A5" s="5" t="s">
        <v>82</v>
      </c>
      <c r="B5" s="6"/>
      <c r="C5" s="6"/>
      <c r="D5" s="7"/>
      <c r="E5" s="8">
        <v>4</v>
      </c>
    </row>
    <row r="6" ht="58" customHeight="1" spans="1:5">
      <c r="A6" s="9">
        <v>1</v>
      </c>
      <c r="B6" s="9" t="s">
        <v>83</v>
      </c>
      <c r="C6" s="9" t="s">
        <v>84</v>
      </c>
      <c r="D6" s="10" t="s">
        <v>85</v>
      </c>
      <c r="E6" s="9">
        <v>1</v>
      </c>
    </row>
    <row r="7" ht="161" customHeight="1" spans="1:5">
      <c r="A7" s="9">
        <v>2</v>
      </c>
      <c r="B7" s="9" t="s">
        <v>83</v>
      </c>
      <c r="C7" s="9" t="s">
        <v>86</v>
      </c>
      <c r="D7" s="10" t="s">
        <v>87</v>
      </c>
      <c r="E7" s="9">
        <v>3</v>
      </c>
    </row>
    <row r="8" ht="24" customHeight="1" spans="1:5">
      <c r="A8" s="11" t="s">
        <v>88</v>
      </c>
      <c r="B8" s="11"/>
      <c r="C8" s="11"/>
      <c r="D8" s="11"/>
      <c r="E8" s="11"/>
    </row>
  </sheetData>
  <mergeCells count="3">
    <mergeCell ref="A2:E2"/>
    <mergeCell ref="A5:D5"/>
    <mergeCell ref="A8:E8"/>
  </mergeCells>
  <pageMargins left="1.18055555555556"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收支总表</vt:lpstr>
      <vt:lpstr>附表2</vt:lpstr>
      <vt:lpstr>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刘妍</dc:creator>
  <cp:lastModifiedBy>刘欢</cp:lastModifiedBy>
  <dcterms:created xsi:type="dcterms:W3CDTF">2018-08-30T06:05:00Z</dcterms:created>
  <cp:lastPrinted>2018-08-30T09:28:00Z</cp:lastPrinted>
  <dcterms:modified xsi:type="dcterms:W3CDTF">2020-03-09T04:20:57Z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